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harmyne Reid\CQ18079_MiFare Regular Smartcard\RFP\"/>
    </mc:Choice>
  </mc:AlternateContent>
  <bookViews>
    <workbookView xWindow="0" yWindow="0" windowWidth="28800" windowHeight="11835"/>
  </bookViews>
  <sheets>
    <sheet name="CQ18079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2" l="1"/>
  <c r="F62" i="2"/>
  <c r="D61" i="2"/>
  <c r="F61" i="2"/>
  <c r="F55" i="2"/>
  <c r="E55" i="2"/>
  <c r="F54" i="2"/>
  <c r="E54" i="2"/>
  <c r="F53" i="2"/>
  <c r="E53" i="2"/>
  <c r="F52" i="2"/>
  <c r="E52" i="2"/>
  <c r="F51" i="2"/>
  <c r="E51" i="2"/>
  <c r="D29" i="2"/>
  <c r="D49" i="2"/>
  <c r="C49" i="2"/>
  <c r="F48" i="2"/>
  <c r="E48" i="2"/>
  <c r="F47" i="2"/>
  <c r="E47" i="2"/>
  <c r="F41" i="2"/>
  <c r="E41" i="2"/>
  <c r="F37" i="2"/>
  <c r="E37" i="2"/>
  <c r="F33" i="2"/>
  <c r="E33" i="2"/>
  <c r="F29" i="2"/>
  <c r="E29" i="2"/>
  <c r="F25" i="2"/>
  <c r="E25" i="2"/>
  <c r="F21" i="2"/>
  <c r="E21" i="2"/>
  <c r="F17" i="2"/>
  <c r="E17" i="2"/>
  <c r="F13" i="2"/>
  <c r="E13" i="2"/>
  <c r="F9" i="2"/>
  <c r="E9" i="2"/>
  <c r="F5" i="2"/>
  <c r="E5" i="2"/>
</calcChain>
</file>

<file path=xl/sharedStrings.xml><?xml version="1.0" encoding="utf-8"?>
<sst xmlns="http://schemas.openxmlformats.org/spreadsheetml/2006/main" count="106" uniqueCount="44">
  <si>
    <t>Annual</t>
  </si>
  <si>
    <t>Contract</t>
  </si>
  <si>
    <t>Year 1 PR</t>
  </si>
  <si>
    <t>Year 2 PR</t>
  </si>
  <si>
    <t>Year 3 PR</t>
  </si>
  <si>
    <t>Year 4 PR</t>
  </si>
  <si>
    <t>Year 5 PR</t>
  </si>
  <si>
    <t>Line</t>
  </si>
  <si>
    <t>Product Code</t>
  </si>
  <si>
    <t>Quantity: Annual Avg Minimum*</t>
  </si>
  <si>
    <t>Quantity: Annual Avg Maximum</t>
  </si>
  <si>
    <t>Quantity: Contract Avg Minimum</t>
  </si>
  <si>
    <t>Quantity: Contract Avg Maximum</t>
  </si>
  <si>
    <t>Per Order Lead Time</t>
  </si>
  <si>
    <t>Description (each)
Graphics provided in Appendix A</t>
  </si>
  <si>
    <t>Unit Price</t>
  </si>
  <si>
    <t>Total Price
(Quantity * Unit Price)</t>
  </si>
  <si>
    <t>Cards</t>
  </si>
  <si>
    <t>Reg</t>
  </si>
  <si>
    <t>Regular Smartrip cards MiFare Plus 2k</t>
  </si>
  <si>
    <t>MiFare DesFire EV 2 (4k)</t>
  </si>
  <si>
    <t>MiFare DesFire EV2  (8k)</t>
  </si>
  <si>
    <t>Other</t>
  </si>
  <si>
    <t>SFR</t>
  </si>
  <si>
    <r>
      <t xml:space="preserve">OPTIONAL: 
</t>
    </r>
    <r>
      <rPr>
        <sz val="11"/>
        <color theme="1"/>
        <rFont val="Calibri"/>
        <family val="2"/>
        <scheme val="minor"/>
      </rPr>
      <t>Stickers, Fobs, Rings</t>
    </r>
  </si>
  <si>
    <t>Subtotal</t>
  </si>
  <si>
    <t>Internet Fulfillment only</t>
  </si>
  <si>
    <t>Bulk Fulfillment only</t>
  </si>
  <si>
    <t>Total Direct Expenses</t>
  </si>
  <si>
    <t>TSM</t>
  </si>
  <si>
    <t>CONTRACT OPTION: TSM Services at Initiation for Account Enablement and Management</t>
  </si>
  <si>
    <t>Service</t>
  </si>
  <si>
    <t>SERVICES OPTION: Other than Direct Technology Cost
(Swap  out card stock, Innovative Card Technology, Card integration Solutions, and bar code technology are examples)</t>
  </si>
  <si>
    <t>Direct Expenses</t>
  </si>
  <si>
    <r>
      <t xml:space="preserve">Postage
 </t>
    </r>
    <r>
      <rPr>
        <sz val="11"/>
        <color theme="1"/>
        <rFont val="Calibri"/>
        <family val="2"/>
      </rPr>
      <t>● Standard
 ● First Class
 ● Overnight</t>
    </r>
  </si>
  <si>
    <t>Delivery</t>
  </si>
  <si>
    <t>Services:</t>
  </si>
  <si>
    <t>Total Estimated Cost</t>
  </si>
  <si>
    <t>* Min/Max range (annual) estimates are provided but not guaranteed.</t>
  </si>
  <si>
    <t>Product Code Legend</t>
  </si>
  <si>
    <t>Regular Card</t>
  </si>
  <si>
    <t>Stickers, Fobs, Rings</t>
  </si>
  <si>
    <t>Trusted Service Manager</t>
  </si>
  <si>
    <t>PRICE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</si>
</sst>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theme="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8" xfId="1" applyNumberFormat="1" applyFont="1" applyFill="1" applyBorder="1" applyAlignment="1">
      <alignment horizontal="left" vertical="top" wrapText="1"/>
    </xf>
    <xf numFmtId="164" fontId="0" fillId="0" borderId="8" xfId="1" applyNumberFormat="1" applyFont="1" applyFill="1" applyBorder="1" applyAlignment="1">
      <alignment horizontal="right" vertical="top"/>
    </xf>
    <xf numFmtId="44" fontId="0" fillId="0" borderId="8" xfId="2" applyFont="1" applyFill="1" applyBorder="1" applyAlignment="1">
      <alignment horizontal="right" vertical="top"/>
    </xf>
    <xf numFmtId="44" fontId="0" fillId="0" borderId="0" xfId="0" applyNumberFormat="1" applyBorder="1"/>
    <xf numFmtId="164" fontId="0" fillId="0" borderId="0" xfId="1" applyNumberFormat="1" applyFont="1" applyFill="1" applyBorder="1" applyAlignment="1">
      <alignment horizontal="right" vertical="top"/>
    </xf>
    <xf numFmtId="164" fontId="0" fillId="0" borderId="0" xfId="1" applyNumberFormat="1" applyFont="1" applyBorder="1"/>
    <xf numFmtId="164" fontId="0" fillId="0" borderId="0" xfId="0" applyNumberFormat="1" applyBorder="1"/>
    <xf numFmtId="164" fontId="0" fillId="0" borderId="8" xfId="1" applyNumberFormat="1" applyFont="1" applyFill="1" applyBorder="1" applyAlignment="1">
      <alignment horizontal="left" vertical="top"/>
    </xf>
    <xf numFmtId="164" fontId="0" fillId="0" borderId="4" xfId="1" applyNumberFormat="1" applyFont="1" applyFill="1" applyBorder="1" applyAlignment="1">
      <alignment horizontal="right" vertical="top"/>
    </xf>
    <xf numFmtId="44" fontId="0" fillId="0" borderId="4" xfId="2" applyFont="1" applyFill="1" applyBorder="1" applyAlignment="1">
      <alignment horizontal="right" vertical="top"/>
    </xf>
    <xf numFmtId="0" fontId="0" fillId="0" borderId="4" xfId="0" applyBorder="1"/>
    <xf numFmtId="164" fontId="0" fillId="0" borderId="4" xfId="1" applyNumberFormat="1" applyFont="1" applyBorder="1"/>
    <xf numFmtId="44" fontId="0" fillId="0" borderId="4" xfId="2" applyFont="1" applyBorder="1"/>
    <xf numFmtId="44" fontId="0" fillId="0" borderId="0" xfId="2" applyFont="1" applyFill="1" applyBorder="1" applyAlignment="1">
      <alignment horizontal="right" vertical="top"/>
    </xf>
    <xf numFmtId="164" fontId="0" fillId="0" borderId="4" xfId="1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wrapText="1"/>
    </xf>
    <xf numFmtId="164" fontId="0" fillId="0" borderId="7" xfId="1" applyNumberFormat="1" applyFont="1" applyFill="1" applyBorder="1" applyAlignment="1">
      <alignment horizontal="right" vertical="top"/>
    </xf>
    <xf numFmtId="44" fontId="0" fillId="0" borderId="7" xfId="2" applyFont="1" applyFill="1" applyBorder="1" applyAlignment="1">
      <alignment horizontal="right" vertical="top"/>
    </xf>
    <xf numFmtId="0" fontId="0" fillId="0" borderId="3" xfId="0" applyBorder="1" applyAlignment="1">
      <alignment horizontal="center"/>
    </xf>
    <xf numFmtId="164" fontId="0" fillId="0" borderId="3" xfId="0" applyNumberFormat="1" applyFill="1" applyBorder="1"/>
    <xf numFmtId="0" fontId="2" fillId="0" borderId="4" xfId="0" applyFont="1" applyFill="1" applyBorder="1"/>
    <xf numFmtId="164" fontId="0" fillId="0" borderId="7" xfId="1" applyNumberFormat="1" applyFont="1" applyFill="1" applyBorder="1"/>
    <xf numFmtId="44" fontId="0" fillId="0" borderId="7" xfId="2" applyFont="1" applyFill="1" applyBorder="1"/>
    <xf numFmtId="44" fontId="0" fillId="0" borderId="0" xfId="2" applyFont="1" applyFill="1" applyBorder="1"/>
    <xf numFmtId="164" fontId="0" fillId="0" borderId="11" xfId="0" applyNumberFormat="1" applyFill="1" applyBorder="1"/>
    <xf numFmtId="0" fontId="0" fillId="0" borderId="9" xfId="0" applyFont="1" applyFill="1" applyBorder="1"/>
    <xf numFmtId="164" fontId="0" fillId="0" borderId="4" xfId="1" applyNumberFormat="1" applyFont="1" applyFill="1" applyBorder="1"/>
    <xf numFmtId="44" fontId="0" fillId="0" borderId="4" xfId="2" applyFont="1" applyFill="1" applyBorder="1"/>
    <xf numFmtId="0" fontId="0" fillId="0" borderId="4" xfId="0" applyFont="1" applyFill="1" applyBorder="1"/>
    <xf numFmtId="164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4" fontId="0" fillId="0" borderId="3" xfId="2" applyFont="1" applyFill="1" applyBorder="1"/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2" fillId="3" borderId="7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44" fontId="0" fillId="3" borderId="4" xfId="2" applyFont="1" applyFill="1" applyBorder="1"/>
    <xf numFmtId="0" fontId="0" fillId="0" borderId="7" xfId="0" applyBorder="1" applyAlignment="1">
      <alignment horizontal="center"/>
    </xf>
    <xf numFmtId="164" fontId="0" fillId="0" borderId="7" xfId="1" applyNumberFormat="1" applyFont="1" applyBorder="1"/>
    <xf numFmtId="164" fontId="0" fillId="0" borderId="7" xfId="0" applyNumberFormat="1" applyFill="1" applyBorder="1"/>
    <xf numFmtId="44" fontId="4" fillId="0" borderId="0" xfId="2" applyFont="1" applyFill="1" applyBorder="1"/>
    <xf numFmtId="164" fontId="1" fillId="0" borderId="7" xfId="1" applyNumberFormat="1" applyFont="1" applyBorder="1" applyAlignment="1">
      <alignment horizontal="right"/>
    </xf>
    <xf numFmtId="164" fontId="0" fillId="3" borderId="7" xfId="1" applyNumberFormat="1" applyFont="1" applyFill="1" applyBorder="1"/>
    <xf numFmtId="164" fontId="0" fillId="3" borderId="7" xfId="0" applyNumberFormat="1" applyFill="1" applyBorder="1"/>
    <xf numFmtId="0" fontId="0" fillId="3" borderId="7" xfId="0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4" fontId="0" fillId="0" borderId="4" xfId="2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3" borderId="7" xfId="1" applyNumberFormat="1" applyFon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44" fontId="0" fillId="3" borderId="7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4" fontId="1" fillId="0" borderId="7" xfId="2" applyFont="1" applyBorder="1" applyAlignment="1">
      <alignment vertical="center" wrapText="1"/>
    </xf>
    <xf numFmtId="44" fontId="0" fillId="0" borderId="8" xfId="2" applyFont="1" applyFill="1" applyBorder="1" applyAlignment="1">
      <alignment horizontal="center" vertical="center"/>
    </xf>
    <xf numFmtId="44" fontId="1" fillId="0" borderId="0" xfId="2" applyFont="1" applyBorder="1" applyAlignment="1">
      <alignment vertical="center" wrapText="1"/>
    </xf>
    <xf numFmtId="44" fontId="0" fillId="0" borderId="0" xfId="0" applyNumberForma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4" xfId="2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4" fontId="0" fillId="0" borderId="4" xfId="0" applyNumberFormat="1" applyBorder="1"/>
    <xf numFmtId="0" fontId="0" fillId="0" borderId="13" xfId="0" applyBorder="1"/>
    <xf numFmtId="44" fontId="0" fillId="0" borderId="0" xfId="0" applyNumberFormat="1"/>
    <xf numFmtId="0" fontId="0" fillId="0" borderId="17" xfId="0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" xfId="0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8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tabSelected="1" workbookViewId="0">
      <selection sqref="A1:S1"/>
    </sheetView>
  </sheetViews>
  <sheetFormatPr defaultRowHeight="15" x14ac:dyDescent="0.25"/>
  <cols>
    <col min="3" max="3" width="12.140625" customWidth="1"/>
    <col min="4" max="6" width="11.5703125" customWidth="1"/>
    <col min="7" max="7" width="10.5703125" customWidth="1"/>
    <col min="8" max="8" width="28.5703125" bestFit="1" customWidth="1"/>
    <col min="9" max="13" width="15.28515625" customWidth="1"/>
    <col min="14" max="14" width="14.28515625" bestFit="1" customWidth="1"/>
    <col min="15" max="15" width="15.28515625" bestFit="1" customWidth="1"/>
    <col min="17" max="17" width="15.28515625" bestFit="1" customWidth="1"/>
    <col min="19" max="19" width="15.28515625" bestFit="1" customWidth="1"/>
    <col min="21" max="21" width="15.28515625" bestFit="1" customWidth="1"/>
    <col min="22" max="22" width="14.28515625" bestFit="1" customWidth="1"/>
    <col min="23" max="25" width="15.28515625" bestFit="1" customWidth="1"/>
  </cols>
  <sheetData>
    <row r="1" spans="1:24" ht="24" thickBot="1" x14ac:dyDescent="0.3">
      <c r="A1" s="95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</row>
    <row r="2" spans="1:24" ht="15.75" thickBot="1" x14ac:dyDescent="0.3">
      <c r="A2" s="1"/>
      <c r="B2" s="2"/>
      <c r="C2" s="98" t="s">
        <v>0</v>
      </c>
      <c r="D2" s="99"/>
      <c r="E2" s="98" t="s">
        <v>1</v>
      </c>
      <c r="F2" s="100"/>
      <c r="G2" s="3"/>
      <c r="H2" s="3"/>
      <c r="I2" s="101" t="s">
        <v>2</v>
      </c>
      <c r="J2" s="102"/>
      <c r="K2" s="103"/>
      <c r="L2" s="101" t="s">
        <v>3</v>
      </c>
      <c r="M2" s="103"/>
      <c r="N2" s="101" t="s">
        <v>4</v>
      </c>
      <c r="O2" s="103"/>
      <c r="P2" s="101" t="s">
        <v>5</v>
      </c>
      <c r="Q2" s="103"/>
      <c r="R2" s="101" t="s">
        <v>6</v>
      </c>
      <c r="S2" s="103"/>
    </row>
    <row r="3" spans="1:24" ht="15" customHeight="1" x14ac:dyDescent="0.25">
      <c r="A3" s="92" t="s">
        <v>7</v>
      </c>
      <c r="B3" s="92" t="s">
        <v>8</v>
      </c>
      <c r="C3" s="92" t="s">
        <v>9</v>
      </c>
      <c r="D3" s="92" t="s">
        <v>10</v>
      </c>
      <c r="E3" s="92" t="s">
        <v>11</v>
      </c>
      <c r="F3" s="92" t="s">
        <v>12</v>
      </c>
      <c r="G3" s="92" t="s">
        <v>13</v>
      </c>
      <c r="H3" s="92" t="s">
        <v>14</v>
      </c>
      <c r="I3" s="4"/>
      <c r="J3" s="92" t="s">
        <v>15</v>
      </c>
      <c r="K3" s="92" t="s">
        <v>16</v>
      </c>
      <c r="L3" s="92" t="s">
        <v>15</v>
      </c>
      <c r="M3" s="92" t="s">
        <v>16</v>
      </c>
      <c r="N3" s="92" t="s">
        <v>15</v>
      </c>
      <c r="O3" s="92" t="s">
        <v>16</v>
      </c>
      <c r="P3" s="92" t="s">
        <v>15</v>
      </c>
      <c r="Q3" s="92" t="s">
        <v>16</v>
      </c>
      <c r="R3" s="92" t="s">
        <v>15</v>
      </c>
      <c r="S3" s="92" t="s">
        <v>16</v>
      </c>
    </row>
    <row r="4" spans="1:24" ht="49.5" customHeight="1" thickBot="1" x14ac:dyDescent="0.3">
      <c r="A4" s="93"/>
      <c r="B4" s="94"/>
      <c r="C4" s="93"/>
      <c r="D4" s="93"/>
      <c r="E4" s="93"/>
      <c r="F4" s="93"/>
      <c r="G4" s="94"/>
      <c r="H4" s="93"/>
      <c r="I4" s="5" t="s">
        <v>17</v>
      </c>
      <c r="J4" s="94"/>
      <c r="K4" s="94"/>
      <c r="L4" s="94"/>
      <c r="M4" s="94"/>
      <c r="N4" s="94"/>
      <c r="O4" s="94"/>
      <c r="P4" s="94"/>
      <c r="Q4" s="94"/>
      <c r="R4" s="94"/>
      <c r="S4" s="94"/>
      <c r="U4" s="6"/>
      <c r="V4" s="6"/>
      <c r="W4" s="6"/>
      <c r="X4" s="6"/>
    </row>
    <row r="5" spans="1:24" ht="30.75" thickBot="1" x14ac:dyDescent="0.3">
      <c r="A5" s="107">
        <v>1</v>
      </c>
      <c r="B5" s="107" t="s">
        <v>18</v>
      </c>
      <c r="C5" s="110">
        <v>2000000</v>
      </c>
      <c r="D5" s="104">
        <v>2999999</v>
      </c>
      <c r="E5" s="104">
        <f>+C5*3</f>
        <v>6000000</v>
      </c>
      <c r="F5" s="104">
        <f>+D5*3+2</f>
        <v>8999999</v>
      </c>
      <c r="G5" s="104"/>
      <c r="H5" s="7" t="s">
        <v>19</v>
      </c>
      <c r="I5" s="8"/>
      <c r="J5" s="8"/>
      <c r="K5" s="8"/>
      <c r="L5" s="9"/>
      <c r="M5" s="9"/>
      <c r="N5" s="9"/>
      <c r="O5" s="9"/>
      <c r="P5" s="9"/>
      <c r="Q5" s="9"/>
      <c r="R5" s="9"/>
      <c r="S5" s="9"/>
      <c r="U5" s="10"/>
      <c r="V5" s="11"/>
      <c r="W5" s="12"/>
      <c r="X5" s="13"/>
    </row>
    <row r="6" spans="1:24" ht="15.75" thickBot="1" x14ac:dyDescent="0.3">
      <c r="A6" s="108"/>
      <c r="B6" s="108"/>
      <c r="C6" s="111"/>
      <c r="D6" s="105"/>
      <c r="E6" s="105"/>
      <c r="F6" s="105"/>
      <c r="G6" s="105"/>
      <c r="H6" s="14" t="s">
        <v>20</v>
      </c>
      <c r="I6" s="8"/>
      <c r="J6" s="8"/>
      <c r="K6" s="8"/>
      <c r="L6" s="9"/>
      <c r="M6" s="9"/>
      <c r="N6" s="9"/>
      <c r="O6" s="9"/>
      <c r="P6" s="8"/>
      <c r="Q6" s="9"/>
      <c r="R6" s="8"/>
      <c r="S6" s="9"/>
      <c r="U6" s="10"/>
      <c r="V6" s="11"/>
      <c r="W6" s="12"/>
      <c r="X6" s="6"/>
    </row>
    <row r="7" spans="1:24" ht="15.75" thickBot="1" x14ac:dyDescent="0.3">
      <c r="A7" s="108"/>
      <c r="B7" s="108"/>
      <c r="C7" s="111"/>
      <c r="D7" s="105"/>
      <c r="E7" s="105"/>
      <c r="F7" s="105"/>
      <c r="G7" s="105"/>
      <c r="H7" s="14" t="s">
        <v>21</v>
      </c>
      <c r="I7" s="15"/>
      <c r="J7" s="15"/>
      <c r="K7" s="15"/>
      <c r="L7" s="16"/>
      <c r="M7" s="16"/>
      <c r="N7" s="16"/>
      <c r="O7" s="16"/>
      <c r="P7" s="15"/>
      <c r="Q7" s="16"/>
      <c r="R7" s="15"/>
      <c r="S7" s="16"/>
      <c r="U7" s="10"/>
      <c r="V7" s="11"/>
      <c r="W7" s="12"/>
      <c r="X7" s="6"/>
    </row>
    <row r="8" spans="1:24" ht="15.75" thickBot="1" x14ac:dyDescent="0.3">
      <c r="A8" s="109"/>
      <c r="B8" s="109"/>
      <c r="C8" s="112"/>
      <c r="D8" s="106"/>
      <c r="E8" s="106"/>
      <c r="F8" s="106"/>
      <c r="G8" s="106"/>
      <c r="H8" s="17" t="s">
        <v>22</v>
      </c>
      <c r="I8" s="18"/>
      <c r="J8" s="18"/>
      <c r="K8" s="18"/>
      <c r="L8" s="19"/>
      <c r="M8" s="17"/>
      <c r="N8" s="19"/>
      <c r="O8" s="17"/>
      <c r="P8" s="18"/>
      <c r="Q8" s="17"/>
      <c r="R8" s="18"/>
      <c r="S8" s="17"/>
      <c r="U8" s="6"/>
      <c r="V8" s="12"/>
      <c r="W8" s="12"/>
      <c r="X8" s="6"/>
    </row>
    <row r="9" spans="1:24" ht="30.75" thickBot="1" x14ac:dyDescent="0.3">
      <c r="A9" s="107">
        <v>1</v>
      </c>
      <c r="B9" s="107" t="s">
        <v>18</v>
      </c>
      <c r="C9" s="110">
        <v>3000000</v>
      </c>
      <c r="D9" s="104">
        <v>3999999</v>
      </c>
      <c r="E9" s="104">
        <f>+C9*3</f>
        <v>9000000</v>
      </c>
      <c r="F9" s="104">
        <f>+D9*3+2</f>
        <v>11999999</v>
      </c>
      <c r="G9" s="104"/>
      <c r="H9" s="7" t="s">
        <v>19</v>
      </c>
      <c r="I9" s="8"/>
      <c r="J9" s="8"/>
      <c r="K9" s="8"/>
      <c r="L9" s="9"/>
      <c r="M9" s="9"/>
      <c r="N9" s="9"/>
      <c r="O9" s="9"/>
      <c r="P9" s="9"/>
      <c r="Q9" s="9"/>
      <c r="R9" s="9"/>
      <c r="S9" s="9"/>
      <c r="U9" s="10"/>
      <c r="V9" s="11"/>
      <c r="W9" s="12"/>
      <c r="X9" s="13"/>
    </row>
    <row r="10" spans="1:24" ht="15.75" thickBot="1" x14ac:dyDescent="0.3">
      <c r="A10" s="108"/>
      <c r="B10" s="108"/>
      <c r="C10" s="111"/>
      <c r="D10" s="105"/>
      <c r="E10" s="105"/>
      <c r="F10" s="105"/>
      <c r="G10" s="105"/>
      <c r="H10" s="14" t="s">
        <v>20</v>
      </c>
      <c r="I10" s="8"/>
      <c r="J10" s="8"/>
      <c r="K10" s="8"/>
      <c r="L10" s="9"/>
      <c r="M10" s="9"/>
      <c r="N10" s="9"/>
      <c r="O10" s="9"/>
      <c r="P10" s="8"/>
      <c r="Q10" s="9"/>
      <c r="R10" s="8"/>
      <c r="S10" s="9"/>
      <c r="U10" s="10"/>
      <c r="V10" s="11"/>
      <c r="W10" s="12"/>
      <c r="X10" s="6"/>
    </row>
    <row r="11" spans="1:24" ht="15.75" thickBot="1" x14ac:dyDescent="0.3">
      <c r="A11" s="108"/>
      <c r="B11" s="108"/>
      <c r="C11" s="111"/>
      <c r="D11" s="105"/>
      <c r="E11" s="105"/>
      <c r="F11" s="105"/>
      <c r="G11" s="105"/>
      <c r="H11" s="14" t="s">
        <v>21</v>
      </c>
      <c r="I11" s="15"/>
      <c r="J11" s="15"/>
      <c r="K11" s="15"/>
      <c r="L11" s="16"/>
      <c r="M11" s="16"/>
      <c r="N11" s="16"/>
      <c r="O11" s="16"/>
      <c r="P11" s="15"/>
      <c r="Q11" s="16"/>
      <c r="R11" s="15"/>
      <c r="S11" s="16"/>
      <c r="U11" s="10"/>
      <c r="V11" s="11"/>
      <c r="W11" s="12"/>
      <c r="X11" s="6"/>
    </row>
    <row r="12" spans="1:24" ht="15.75" thickBot="1" x14ac:dyDescent="0.3">
      <c r="A12" s="109"/>
      <c r="B12" s="109"/>
      <c r="C12" s="112"/>
      <c r="D12" s="106"/>
      <c r="E12" s="106"/>
      <c r="F12" s="106"/>
      <c r="G12" s="106"/>
      <c r="H12" s="17" t="s">
        <v>22</v>
      </c>
      <c r="I12" s="12"/>
      <c r="J12" s="18"/>
      <c r="K12" s="12"/>
      <c r="L12" s="19"/>
      <c r="M12" s="17"/>
      <c r="N12" s="19"/>
      <c r="O12" s="17"/>
      <c r="P12" s="18"/>
      <c r="Q12" s="17"/>
      <c r="R12" s="18"/>
      <c r="S12" s="17"/>
      <c r="U12" s="6"/>
      <c r="V12" s="12"/>
      <c r="W12" s="12"/>
      <c r="X12" s="6"/>
    </row>
    <row r="13" spans="1:24" ht="30.75" thickBot="1" x14ac:dyDescent="0.3">
      <c r="A13" s="107">
        <v>1</v>
      </c>
      <c r="B13" s="107" t="s">
        <v>18</v>
      </c>
      <c r="C13" s="110">
        <v>4000000</v>
      </c>
      <c r="D13" s="104">
        <v>4999999</v>
      </c>
      <c r="E13" s="104">
        <f>+C13*3</f>
        <v>12000000</v>
      </c>
      <c r="F13" s="104">
        <f>+D13*3+2</f>
        <v>14999999</v>
      </c>
      <c r="G13" s="104"/>
      <c r="H13" s="7" t="s">
        <v>19</v>
      </c>
      <c r="I13" s="8"/>
      <c r="J13" s="8"/>
      <c r="K13" s="8"/>
      <c r="L13" s="9"/>
      <c r="M13" s="9"/>
      <c r="N13" s="9"/>
      <c r="O13" s="9"/>
      <c r="P13" s="9"/>
      <c r="Q13" s="9"/>
      <c r="R13" s="9"/>
      <c r="S13" s="9"/>
      <c r="U13" s="10"/>
      <c r="V13" s="11"/>
      <c r="W13" s="12"/>
      <c r="X13" s="13"/>
    </row>
    <row r="14" spans="1:24" ht="15.75" thickBot="1" x14ac:dyDescent="0.3">
      <c r="A14" s="108"/>
      <c r="B14" s="108"/>
      <c r="C14" s="111"/>
      <c r="D14" s="105"/>
      <c r="E14" s="105"/>
      <c r="F14" s="105"/>
      <c r="G14" s="105"/>
      <c r="H14" s="14" t="s">
        <v>20</v>
      </c>
      <c r="I14" s="8"/>
      <c r="J14" s="8"/>
      <c r="K14" s="8"/>
      <c r="L14" s="9"/>
      <c r="M14" s="9"/>
      <c r="N14" s="9"/>
      <c r="O14" s="9"/>
      <c r="P14" s="8"/>
      <c r="Q14" s="9"/>
      <c r="R14" s="8"/>
      <c r="S14" s="9"/>
      <c r="U14" s="10"/>
      <c r="V14" s="11"/>
      <c r="W14" s="12"/>
      <c r="X14" s="13"/>
    </row>
    <row r="15" spans="1:24" ht="15.75" thickBot="1" x14ac:dyDescent="0.3">
      <c r="A15" s="108"/>
      <c r="B15" s="108"/>
      <c r="C15" s="111"/>
      <c r="D15" s="105"/>
      <c r="E15" s="105"/>
      <c r="F15" s="105"/>
      <c r="G15" s="105"/>
      <c r="H15" s="14" t="s">
        <v>21</v>
      </c>
      <c r="I15" s="8"/>
      <c r="J15" s="8"/>
      <c r="K15" s="8"/>
      <c r="L15" s="9"/>
      <c r="M15" s="9"/>
      <c r="N15" s="9"/>
      <c r="O15" s="9"/>
      <c r="P15" s="8"/>
      <c r="Q15" s="9"/>
      <c r="R15" s="8"/>
      <c r="S15" s="9"/>
      <c r="U15" s="10"/>
      <c r="V15" s="11"/>
      <c r="W15" s="12"/>
      <c r="X15" s="13"/>
    </row>
    <row r="16" spans="1:24" ht="15.75" thickBot="1" x14ac:dyDescent="0.3">
      <c r="A16" s="109"/>
      <c r="B16" s="109"/>
      <c r="C16" s="112"/>
      <c r="D16" s="106"/>
      <c r="E16" s="106"/>
      <c r="F16" s="106"/>
      <c r="G16" s="106"/>
      <c r="H16" s="17" t="s">
        <v>22</v>
      </c>
      <c r="I16" s="18"/>
      <c r="J16" s="18"/>
      <c r="K16" s="18"/>
      <c r="L16" s="19"/>
      <c r="M16" s="17"/>
      <c r="N16" s="19"/>
      <c r="O16" s="17"/>
      <c r="P16" s="18"/>
      <c r="Q16" s="17"/>
      <c r="R16" s="18"/>
      <c r="S16" s="17"/>
      <c r="U16" s="6"/>
      <c r="V16" s="12"/>
      <c r="W16" s="12"/>
      <c r="X16" s="13"/>
    </row>
    <row r="17" spans="1:24" ht="30.75" thickBot="1" x14ac:dyDescent="0.3">
      <c r="A17" s="107">
        <v>1</v>
      </c>
      <c r="B17" s="107" t="s">
        <v>18</v>
      </c>
      <c r="C17" s="110">
        <v>5000000</v>
      </c>
      <c r="D17" s="104">
        <v>5999999</v>
      </c>
      <c r="E17" s="104">
        <f>+C17*3</f>
        <v>15000000</v>
      </c>
      <c r="F17" s="104">
        <f>+D17*3+2</f>
        <v>17999999</v>
      </c>
      <c r="G17" s="104"/>
      <c r="H17" s="7" t="s">
        <v>19</v>
      </c>
      <c r="I17" s="8"/>
      <c r="J17" s="8"/>
      <c r="K17" s="8"/>
      <c r="L17" s="9"/>
      <c r="M17" s="9"/>
      <c r="N17" s="9"/>
      <c r="O17" s="9"/>
      <c r="P17" s="9"/>
      <c r="Q17" s="9"/>
      <c r="R17" s="9"/>
      <c r="S17" s="9"/>
      <c r="U17" s="10"/>
      <c r="V17" s="11"/>
      <c r="W17" s="12"/>
      <c r="X17" s="13"/>
    </row>
    <row r="18" spans="1:24" ht="15.75" thickBot="1" x14ac:dyDescent="0.3">
      <c r="A18" s="108"/>
      <c r="B18" s="108"/>
      <c r="C18" s="111"/>
      <c r="D18" s="105"/>
      <c r="E18" s="105"/>
      <c r="F18" s="105"/>
      <c r="G18" s="105"/>
      <c r="H18" s="14" t="s">
        <v>20</v>
      </c>
      <c r="I18" s="8"/>
      <c r="J18" s="8"/>
      <c r="K18" s="8"/>
      <c r="L18" s="9"/>
      <c r="M18" s="9"/>
      <c r="N18" s="9"/>
      <c r="O18" s="9"/>
      <c r="P18" s="8"/>
      <c r="Q18" s="9"/>
      <c r="R18" s="8"/>
      <c r="S18" s="9"/>
      <c r="U18" s="10"/>
      <c r="V18" s="11"/>
      <c r="W18" s="12"/>
      <c r="X18" s="13"/>
    </row>
    <row r="19" spans="1:24" ht="15.75" thickBot="1" x14ac:dyDescent="0.3">
      <c r="A19" s="108"/>
      <c r="B19" s="108"/>
      <c r="C19" s="111"/>
      <c r="D19" s="105"/>
      <c r="E19" s="105"/>
      <c r="F19" s="105"/>
      <c r="G19" s="105"/>
      <c r="H19" s="14" t="s">
        <v>21</v>
      </c>
      <c r="I19" s="15"/>
      <c r="J19" s="8"/>
      <c r="K19" s="8"/>
      <c r="L19" s="9"/>
      <c r="M19" s="9"/>
      <c r="N19" s="9"/>
      <c r="O19" s="9"/>
      <c r="P19" s="8"/>
      <c r="Q19" s="9"/>
      <c r="R19" s="8"/>
      <c r="S19" s="9"/>
      <c r="U19" s="10"/>
      <c r="V19" s="11"/>
      <c r="W19" s="12"/>
      <c r="X19" s="13"/>
    </row>
    <row r="20" spans="1:24" ht="15.75" thickBot="1" x14ac:dyDescent="0.3">
      <c r="A20" s="109"/>
      <c r="B20" s="109"/>
      <c r="C20" s="112"/>
      <c r="D20" s="106"/>
      <c r="E20" s="106"/>
      <c r="F20" s="106"/>
      <c r="G20" s="106"/>
      <c r="H20" s="17" t="s">
        <v>22</v>
      </c>
      <c r="I20" s="12"/>
      <c r="J20" s="18"/>
      <c r="K20" s="18"/>
      <c r="L20" s="19"/>
      <c r="M20" s="17"/>
      <c r="N20" s="19"/>
      <c r="O20" s="17"/>
      <c r="P20" s="18"/>
      <c r="Q20" s="17"/>
      <c r="R20" s="18"/>
      <c r="S20" s="17"/>
      <c r="U20" s="6"/>
      <c r="V20" s="12"/>
      <c r="W20" s="12"/>
      <c r="X20" s="13"/>
    </row>
    <row r="21" spans="1:24" ht="30.75" thickBot="1" x14ac:dyDescent="0.3">
      <c r="A21" s="107">
        <v>1</v>
      </c>
      <c r="B21" s="107" t="s">
        <v>18</v>
      </c>
      <c r="C21" s="110">
        <v>6000000</v>
      </c>
      <c r="D21" s="104">
        <v>6999999</v>
      </c>
      <c r="E21" s="104">
        <f>+C21*3</f>
        <v>18000000</v>
      </c>
      <c r="F21" s="104">
        <f>+D21*3+2</f>
        <v>20999999</v>
      </c>
      <c r="G21" s="104"/>
      <c r="H21" s="7" t="s">
        <v>19</v>
      </c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U21" s="10"/>
      <c r="V21" s="11"/>
      <c r="W21" s="12"/>
      <c r="X21" s="13"/>
    </row>
    <row r="22" spans="1:24" ht="15.75" thickBot="1" x14ac:dyDescent="0.3">
      <c r="A22" s="108"/>
      <c r="B22" s="108"/>
      <c r="C22" s="111"/>
      <c r="D22" s="105"/>
      <c r="E22" s="105"/>
      <c r="F22" s="105"/>
      <c r="G22" s="105"/>
      <c r="H22" s="14" t="s">
        <v>20</v>
      </c>
      <c r="I22" s="8"/>
      <c r="J22" s="8"/>
      <c r="K22" s="8"/>
      <c r="L22" s="9"/>
      <c r="M22" s="9"/>
      <c r="N22" s="9"/>
      <c r="O22" s="9"/>
      <c r="P22" s="8"/>
      <c r="Q22" s="9"/>
      <c r="R22" s="8"/>
      <c r="S22" s="9"/>
      <c r="U22" s="10"/>
      <c r="V22" s="11"/>
      <c r="W22" s="12"/>
      <c r="X22" s="13"/>
    </row>
    <row r="23" spans="1:24" ht="15.75" thickBot="1" x14ac:dyDescent="0.3">
      <c r="A23" s="108"/>
      <c r="B23" s="108"/>
      <c r="C23" s="111"/>
      <c r="D23" s="105"/>
      <c r="E23" s="105"/>
      <c r="F23" s="105"/>
      <c r="G23" s="105"/>
      <c r="H23" s="14" t="s">
        <v>21</v>
      </c>
      <c r="I23" s="15"/>
      <c r="J23" s="8"/>
      <c r="K23" s="8"/>
      <c r="L23" s="9"/>
      <c r="M23" s="9"/>
      <c r="N23" s="9"/>
      <c r="O23" s="9"/>
      <c r="P23" s="8"/>
      <c r="Q23" s="9"/>
      <c r="R23" s="8"/>
      <c r="S23" s="9"/>
      <c r="U23" s="10"/>
      <c r="V23" s="11"/>
      <c r="W23" s="12"/>
      <c r="X23" s="13"/>
    </row>
    <row r="24" spans="1:24" ht="15.75" thickBot="1" x14ac:dyDescent="0.3">
      <c r="A24" s="109"/>
      <c r="B24" s="109"/>
      <c r="C24" s="112"/>
      <c r="D24" s="106"/>
      <c r="E24" s="106"/>
      <c r="F24" s="106"/>
      <c r="G24" s="106"/>
      <c r="H24" s="17" t="s">
        <v>22</v>
      </c>
      <c r="I24" s="12"/>
      <c r="J24" s="18"/>
      <c r="K24" s="18"/>
      <c r="L24" s="19"/>
      <c r="M24" s="17"/>
      <c r="N24" s="19"/>
      <c r="O24" s="17"/>
      <c r="P24" s="18"/>
      <c r="Q24" s="17"/>
      <c r="R24" s="18"/>
      <c r="S24" s="17"/>
      <c r="U24" s="6"/>
      <c r="V24" s="12"/>
      <c r="W24" s="12"/>
      <c r="X24" s="13"/>
    </row>
    <row r="25" spans="1:24" ht="30.75" thickBot="1" x14ac:dyDescent="0.3">
      <c r="A25" s="107">
        <v>1</v>
      </c>
      <c r="B25" s="107" t="s">
        <v>18</v>
      </c>
      <c r="C25" s="110">
        <v>7000000</v>
      </c>
      <c r="D25" s="104">
        <v>7999999</v>
      </c>
      <c r="E25" s="104">
        <f>+C25*3</f>
        <v>21000000</v>
      </c>
      <c r="F25" s="104">
        <f>+D25*3+2</f>
        <v>23999999</v>
      </c>
      <c r="G25" s="104"/>
      <c r="H25" s="7" t="s">
        <v>19</v>
      </c>
      <c r="I25" s="8"/>
      <c r="J25" s="8"/>
      <c r="K25" s="8"/>
      <c r="L25" s="9"/>
      <c r="M25" s="9"/>
      <c r="N25" s="9"/>
      <c r="O25" s="9"/>
      <c r="P25" s="9"/>
      <c r="Q25" s="9"/>
      <c r="R25" s="9"/>
      <c r="S25" s="9"/>
      <c r="U25" s="10"/>
      <c r="V25" s="11"/>
      <c r="W25" s="12"/>
      <c r="X25" s="13"/>
    </row>
    <row r="26" spans="1:24" ht="15.75" thickBot="1" x14ac:dyDescent="0.3">
      <c r="A26" s="108"/>
      <c r="B26" s="108"/>
      <c r="C26" s="111"/>
      <c r="D26" s="105"/>
      <c r="E26" s="105"/>
      <c r="F26" s="105"/>
      <c r="G26" s="105"/>
      <c r="H26" s="14" t="s">
        <v>20</v>
      </c>
      <c r="I26" s="8"/>
      <c r="J26" s="8"/>
      <c r="K26" s="8"/>
      <c r="L26" s="8"/>
      <c r="M26" s="9"/>
      <c r="N26" s="8"/>
      <c r="O26" s="9"/>
      <c r="P26" s="8"/>
      <c r="Q26" s="9"/>
      <c r="R26" s="8"/>
      <c r="S26" s="9"/>
      <c r="U26" s="10"/>
      <c r="V26" s="11"/>
      <c r="W26" s="12"/>
      <c r="X26" s="13"/>
    </row>
    <row r="27" spans="1:24" ht="15.75" thickBot="1" x14ac:dyDescent="0.3">
      <c r="A27" s="108"/>
      <c r="B27" s="108"/>
      <c r="C27" s="111"/>
      <c r="D27" s="105"/>
      <c r="E27" s="105"/>
      <c r="F27" s="105"/>
      <c r="G27" s="105"/>
      <c r="H27" s="14" t="s">
        <v>21</v>
      </c>
      <c r="I27" s="15"/>
      <c r="J27" s="8"/>
      <c r="K27" s="8"/>
      <c r="L27" s="8"/>
      <c r="M27" s="9"/>
      <c r="N27" s="8"/>
      <c r="O27" s="9"/>
      <c r="P27" s="8"/>
      <c r="Q27" s="9"/>
      <c r="R27" s="8"/>
      <c r="S27" s="9"/>
      <c r="U27" s="10"/>
      <c r="V27" s="11"/>
      <c r="W27" s="12"/>
      <c r="X27" s="13"/>
    </row>
    <row r="28" spans="1:24" ht="15.75" thickBot="1" x14ac:dyDescent="0.3">
      <c r="A28" s="109"/>
      <c r="B28" s="109"/>
      <c r="C28" s="112"/>
      <c r="D28" s="106"/>
      <c r="E28" s="106"/>
      <c r="F28" s="106"/>
      <c r="G28" s="106"/>
      <c r="H28" s="17" t="s">
        <v>22</v>
      </c>
      <c r="I28" s="12"/>
      <c r="J28" s="18"/>
      <c r="K28" s="18"/>
      <c r="L28" s="18"/>
      <c r="M28" s="17"/>
      <c r="N28" s="18"/>
      <c r="O28" s="17"/>
      <c r="P28" s="18"/>
      <c r="Q28" s="17"/>
      <c r="R28" s="18"/>
      <c r="S28" s="17"/>
      <c r="U28" s="6"/>
      <c r="V28" s="12"/>
      <c r="W28" s="12"/>
      <c r="X28" s="13"/>
    </row>
    <row r="29" spans="1:24" ht="30.75" thickBot="1" x14ac:dyDescent="0.3">
      <c r="A29" s="107">
        <v>1</v>
      </c>
      <c r="B29" s="107" t="s">
        <v>18</v>
      </c>
      <c r="C29" s="110">
        <v>8000000</v>
      </c>
      <c r="D29" s="104">
        <f>7200000+1118074+381730+1</f>
        <v>8699805</v>
      </c>
      <c r="E29" s="104">
        <f>+C29*3</f>
        <v>24000000</v>
      </c>
      <c r="F29" s="104">
        <f>+D29*3</f>
        <v>26099415</v>
      </c>
      <c r="G29" s="104"/>
      <c r="H29" s="7" t="s">
        <v>19</v>
      </c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U29" s="10"/>
      <c r="V29" s="20"/>
      <c r="W29" s="12"/>
      <c r="X29" s="13"/>
    </row>
    <row r="30" spans="1:24" ht="15.75" thickBot="1" x14ac:dyDescent="0.3">
      <c r="A30" s="108"/>
      <c r="B30" s="108"/>
      <c r="C30" s="111"/>
      <c r="D30" s="105"/>
      <c r="E30" s="105"/>
      <c r="F30" s="105"/>
      <c r="G30" s="105"/>
      <c r="H30" s="14" t="s">
        <v>20</v>
      </c>
      <c r="I30" s="8"/>
      <c r="J30" s="8"/>
      <c r="K30" s="8"/>
      <c r="L30" s="8"/>
      <c r="M30" s="9"/>
      <c r="N30" s="8"/>
      <c r="O30" s="9"/>
      <c r="P30" s="8"/>
      <c r="Q30" s="9"/>
      <c r="R30" s="8"/>
      <c r="S30" s="9"/>
      <c r="U30" s="10"/>
      <c r="V30" s="11"/>
      <c r="W30" s="12"/>
      <c r="X30" s="13"/>
    </row>
    <row r="31" spans="1:24" ht="15.75" thickBot="1" x14ac:dyDescent="0.3">
      <c r="A31" s="108"/>
      <c r="B31" s="108"/>
      <c r="C31" s="111"/>
      <c r="D31" s="105"/>
      <c r="E31" s="105"/>
      <c r="F31" s="105"/>
      <c r="G31" s="105"/>
      <c r="H31" s="21" t="s">
        <v>21</v>
      </c>
      <c r="I31" s="8"/>
      <c r="J31" s="8"/>
      <c r="K31" s="8"/>
      <c r="L31" s="8"/>
      <c r="M31" s="9"/>
      <c r="N31" s="8"/>
      <c r="O31" s="9"/>
      <c r="P31" s="8"/>
      <c r="Q31" s="9"/>
      <c r="R31" s="8"/>
      <c r="S31" s="9"/>
      <c r="U31" s="10"/>
      <c r="V31" s="11"/>
      <c r="W31" s="12"/>
      <c r="X31" s="13"/>
    </row>
    <row r="32" spans="1:24" ht="15.75" thickBot="1" x14ac:dyDescent="0.3">
      <c r="A32" s="109"/>
      <c r="B32" s="109"/>
      <c r="C32" s="112"/>
      <c r="D32" s="106"/>
      <c r="E32" s="106"/>
      <c r="F32" s="106"/>
      <c r="G32" s="106"/>
      <c r="H32" s="17" t="s">
        <v>22</v>
      </c>
      <c r="I32" s="18"/>
      <c r="J32" s="18"/>
      <c r="K32" s="18"/>
      <c r="L32" s="18"/>
      <c r="M32" s="17"/>
      <c r="N32" s="18"/>
      <c r="O32" s="17"/>
      <c r="P32" s="18"/>
      <c r="Q32" s="17"/>
      <c r="R32" s="18"/>
      <c r="S32" s="17"/>
      <c r="U32" s="6"/>
      <c r="V32" s="12"/>
      <c r="W32" s="12"/>
      <c r="X32" s="13"/>
    </row>
    <row r="33" spans="1:24" ht="30.75" thickBot="1" x14ac:dyDescent="0.3">
      <c r="A33" s="107">
        <v>1</v>
      </c>
      <c r="B33" s="113" t="s">
        <v>18</v>
      </c>
      <c r="C33" s="110">
        <v>100000</v>
      </c>
      <c r="D33" s="104">
        <v>1999999</v>
      </c>
      <c r="E33" s="104">
        <f>+C33*3</f>
        <v>300000</v>
      </c>
      <c r="F33" s="104">
        <f>+D33*3+2</f>
        <v>5999999</v>
      </c>
      <c r="G33" s="104"/>
      <c r="H33" s="7" t="s">
        <v>19</v>
      </c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U33" s="10"/>
      <c r="V33" s="20"/>
      <c r="W33" s="12"/>
      <c r="X33" s="13"/>
    </row>
    <row r="34" spans="1:24" ht="15.75" thickBot="1" x14ac:dyDescent="0.3">
      <c r="A34" s="108"/>
      <c r="B34" s="114"/>
      <c r="C34" s="111"/>
      <c r="D34" s="105"/>
      <c r="E34" s="105"/>
      <c r="F34" s="105"/>
      <c r="G34" s="105"/>
      <c r="H34" s="14" t="s">
        <v>20</v>
      </c>
      <c r="I34" s="8"/>
      <c r="J34" s="8"/>
      <c r="K34" s="9"/>
      <c r="L34" s="8"/>
      <c r="M34" s="9"/>
      <c r="N34" s="8"/>
      <c r="O34" s="9"/>
      <c r="P34" s="8"/>
      <c r="Q34" s="9"/>
      <c r="R34" s="8"/>
      <c r="S34" s="9"/>
      <c r="U34" s="10"/>
      <c r="V34" s="20"/>
      <c r="W34" s="12"/>
      <c r="X34" s="13"/>
    </row>
    <row r="35" spans="1:24" ht="15.75" thickBot="1" x14ac:dyDescent="0.3">
      <c r="A35" s="108"/>
      <c r="B35" s="114"/>
      <c r="C35" s="111"/>
      <c r="D35" s="105"/>
      <c r="E35" s="105"/>
      <c r="F35" s="105"/>
      <c r="G35" s="105"/>
      <c r="H35" s="14" t="s">
        <v>21</v>
      </c>
      <c r="I35" s="8"/>
      <c r="J35" s="8"/>
      <c r="K35" s="9"/>
      <c r="L35" s="8"/>
      <c r="M35" s="9"/>
      <c r="N35" s="8"/>
      <c r="O35" s="9"/>
      <c r="P35" s="8"/>
      <c r="Q35" s="9"/>
      <c r="R35" s="8"/>
      <c r="S35" s="9"/>
      <c r="U35" s="10"/>
      <c r="V35" s="20"/>
      <c r="W35" s="12"/>
      <c r="X35" s="13"/>
    </row>
    <row r="36" spans="1:24" ht="15.75" thickBot="1" x14ac:dyDescent="0.3">
      <c r="A36" s="109"/>
      <c r="B36" s="115"/>
      <c r="C36" s="112"/>
      <c r="D36" s="106"/>
      <c r="E36" s="106"/>
      <c r="F36" s="106"/>
      <c r="G36" s="106"/>
      <c r="H36" s="17" t="s">
        <v>22</v>
      </c>
      <c r="I36" s="18"/>
      <c r="J36" s="18"/>
      <c r="K36" s="17"/>
      <c r="L36" s="18"/>
      <c r="M36" s="17"/>
      <c r="N36" s="18"/>
      <c r="O36" s="17"/>
      <c r="P36" s="18"/>
      <c r="Q36" s="17"/>
      <c r="R36" s="18"/>
      <c r="S36" s="17"/>
      <c r="U36" s="6"/>
      <c r="V36" s="6"/>
      <c r="W36" s="12"/>
      <c r="X36" s="13"/>
    </row>
    <row r="37" spans="1:24" ht="30.75" thickBot="1" x14ac:dyDescent="0.3">
      <c r="A37" s="107">
        <v>1</v>
      </c>
      <c r="B37" s="113" t="s">
        <v>18</v>
      </c>
      <c r="C37" s="110">
        <v>50000</v>
      </c>
      <c r="D37" s="104">
        <v>99999</v>
      </c>
      <c r="E37" s="104">
        <f>+C37*3</f>
        <v>150000</v>
      </c>
      <c r="F37" s="104">
        <f>+D37*3+2</f>
        <v>299999</v>
      </c>
      <c r="G37" s="104"/>
      <c r="H37" s="7" t="s">
        <v>19</v>
      </c>
      <c r="I37" s="15"/>
      <c r="J37" s="15"/>
      <c r="K37" s="16"/>
      <c r="L37" s="9"/>
      <c r="M37" s="9"/>
      <c r="N37" s="15"/>
      <c r="O37" s="16"/>
      <c r="P37" s="16"/>
      <c r="Q37" s="16"/>
      <c r="R37" s="16"/>
      <c r="S37" s="16"/>
      <c r="U37" s="10"/>
      <c r="V37" s="20"/>
      <c r="W37" s="12"/>
      <c r="X37" s="13"/>
    </row>
    <row r="38" spans="1:24" ht="15.75" thickBot="1" x14ac:dyDescent="0.3">
      <c r="A38" s="108"/>
      <c r="B38" s="114"/>
      <c r="C38" s="111"/>
      <c r="D38" s="105"/>
      <c r="E38" s="105"/>
      <c r="F38" s="105"/>
      <c r="G38" s="105"/>
      <c r="H38" s="14" t="s">
        <v>20</v>
      </c>
      <c r="I38" s="15"/>
      <c r="J38" s="15"/>
      <c r="K38" s="16"/>
      <c r="L38" s="15"/>
      <c r="M38" s="16"/>
      <c r="N38" s="15"/>
      <c r="O38" s="16"/>
      <c r="P38" s="15"/>
      <c r="Q38" s="16"/>
      <c r="R38" s="15"/>
      <c r="S38" s="16"/>
      <c r="U38" s="10"/>
      <c r="V38" s="20"/>
      <c r="W38" s="12"/>
      <c r="X38" s="13"/>
    </row>
    <row r="39" spans="1:24" ht="15.75" thickBot="1" x14ac:dyDescent="0.3">
      <c r="A39" s="108"/>
      <c r="B39" s="114"/>
      <c r="C39" s="111"/>
      <c r="D39" s="105"/>
      <c r="E39" s="105"/>
      <c r="F39" s="105"/>
      <c r="G39" s="105"/>
      <c r="H39" s="14" t="s">
        <v>21</v>
      </c>
      <c r="I39" s="15"/>
      <c r="J39" s="15"/>
      <c r="K39" s="16"/>
      <c r="L39" s="15"/>
      <c r="M39" s="16"/>
      <c r="N39" s="15"/>
      <c r="O39" s="16"/>
      <c r="P39" s="15"/>
      <c r="Q39" s="16"/>
      <c r="R39" s="15"/>
      <c r="S39" s="16"/>
      <c r="U39" s="10"/>
      <c r="V39" s="20"/>
      <c r="W39" s="12"/>
      <c r="X39" s="13"/>
    </row>
    <row r="40" spans="1:24" ht="15.75" thickBot="1" x14ac:dyDescent="0.3">
      <c r="A40" s="109"/>
      <c r="B40" s="115"/>
      <c r="C40" s="112"/>
      <c r="D40" s="106"/>
      <c r="E40" s="106"/>
      <c r="F40" s="106"/>
      <c r="G40" s="106"/>
      <c r="H40" s="17" t="s">
        <v>22</v>
      </c>
      <c r="I40" s="18"/>
      <c r="J40" s="18"/>
      <c r="K40" s="17"/>
      <c r="L40" s="18"/>
      <c r="M40" s="17"/>
      <c r="N40" s="18"/>
      <c r="O40" s="17"/>
      <c r="P40" s="18"/>
      <c r="Q40" s="17"/>
      <c r="R40" s="18"/>
      <c r="S40" s="17"/>
      <c r="U40" s="6"/>
      <c r="V40" s="6"/>
      <c r="W40" s="12"/>
      <c r="X40" s="13"/>
    </row>
    <row r="41" spans="1:24" ht="30.75" thickBot="1" x14ac:dyDescent="0.3">
      <c r="A41" s="107">
        <v>1</v>
      </c>
      <c r="B41" s="113" t="s">
        <v>18</v>
      </c>
      <c r="C41" s="110">
        <v>10000</v>
      </c>
      <c r="D41" s="104">
        <v>49999</v>
      </c>
      <c r="E41" s="104">
        <f>+C41*3</f>
        <v>30000</v>
      </c>
      <c r="F41" s="104">
        <f>+D41*3+2</f>
        <v>149999</v>
      </c>
      <c r="G41" s="104"/>
      <c r="H41" s="7" t="s">
        <v>19</v>
      </c>
      <c r="I41" s="15"/>
      <c r="J41" s="15"/>
      <c r="K41" s="16"/>
      <c r="L41" s="9"/>
      <c r="M41" s="9"/>
      <c r="N41" s="15"/>
      <c r="O41" s="16"/>
      <c r="P41" s="16"/>
      <c r="Q41" s="16"/>
      <c r="R41" s="16"/>
      <c r="S41" s="16"/>
      <c r="U41" s="10"/>
      <c r="V41" s="20"/>
      <c r="W41" s="12"/>
      <c r="X41" s="13"/>
    </row>
    <row r="42" spans="1:24" ht="15.75" thickBot="1" x14ac:dyDescent="0.3">
      <c r="A42" s="108"/>
      <c r="B42" s="114"/>
      <c r="C42" s="111"/>
      <c r="D42" s="105"/>
      <c r="E42" s="105"/>
      <c r="F42" s="105"/>
      <c r="G42" s="105"/>
      <c r="H42" s="14" t="s">
        <v>20</v>
      </c>
      <c r="I42" s="15"/>
      <c r="J42" s="15"/>
      <c r="K42" s="16"/>
      <c r="L42" s="15"/>
      <c r="M42" s="16"/>
      <c r="N42" s="15"/>
      <c r="O42" s="16"/>
      <c r="P42" s="15"/>
      <c r="Q42" s="16"/>
      <c r="R42" s="15"/>
      <c r="S42" s="16"/>
      <c r="U42" s="10"/>
      <c r="V42" s="20"/>
      <c r="W42" s="12"/>
      <c r="X42" s="13"/>
    </row>
    <row r="43" spans="1:24" ht="15.75" thickBot="1" x14ac:dyDescent="0.3">
      <c r="A43" s="108"/>
      <c r="B43" s="114"/>
      <c r="C43" s="111"/>
      <c r="D43" s="105"/>
      <c r="E43" s="105"/>
      <c r="F43" s="105"/>
      <c r="G43" s="105"/>
      <c r="H43" s="14" t="s">
        <v>21</v>
      </c>
      <c r="I43" s="15"/>
      <c r="J43" s="15"/>
      <c r="K43" s="16"/>
      <c r="L43" s="15"/>
      <c r="M43" s="16"/>
      <c r="N43" s="15"/>
      <c r="O43" s="16"/>
      <c r="P43" s="15"/>
      <c r="Q43" s="16"/>
      <c r="R43" s="15"/>
      <c r="S43" s="16"/>
      <c r="U43" s="10"/>
      <c r="V43" s="20"/>
      <c r="W43" s="12"/>
      <c r="X43" s="13"/>
    </row>
    <row r="44" spans="1:24" ht="15.75" thickBot="1" x14ac:dyDescent="0.3">
      <c r="A44" s="109"/>
      <c r="B44" s="115"/>
      <c r="C44" s="112"/>
      <c r="D44" s="106"/>
      <c r="E44" s="106"/>
      <c r="F44" s="106"/>
      <c r="G44" s="106"/>
      <c r="H44" s="17" t="s">
        <v>22</v>
      </c>
      <c r="I44" s="18"/>
      <c r="J44" s="18"/>
      <c r="K44" s="17"/>
      <c r="L44" s="18"/>
      <c r="M44" s="17"/>
      <c r="N44" s="18"/>
      <c r="O44" s="17"/>
      <c r="P44" s="18"/>
      <c r="Q44" s="17"/>
      <c r="R44" s="18"/>
      <c r="S44" s="17"/>
      <c r="U44" s="6"/>
      <c r="V44" s="6"/>
      <c r="W44" s="12"/>
      <c r="X44" s="13"/>
    </row>
    <row r="45" spans="1:24" ht="30.75" thickBot="1" x14ac:dyDescent="0.3">
      <c r="A45" s="22">
        <v>2</v>
      </c>
      <c r="B45" s="23" t="s">
        <v>23</v>
      </c>
      <c r="C45" s="24">
        <v>100</v>
      </c>
      <c r="D45" s="25">
        <v>100000</v>
      </c>
      <c r="E45" s="25">
        <v>100</v>
      </c>
      <c r="F45" s="25">
        <v>300000</v>
      </c>
      <c r="G45" s="25"/>
      <c r="H45" s="26" t="s">
        <v>24</v>
      </c>
      <c r="I45" s="27"/>
      <c r="J45" s="27"/>
      <c r="K45" s="28"/>
      <c r="L45" s="28"/>
      <c r="M45" s="16"/>
      <c r="N45" s="28"/>
      <c r="O45" s="28"/>
      <c r="P45" s="28"/>
      <c r="Q45" s="28"/>
      <c r="R45" s="28"/>
      <c r="S45" s="28"/>
      <c r="U45" s="10"/>
      <c r="V45" s="20"/>
      <c r="W45" s="12"/>
      <c r="X45" s="13"/>
    </row>
    <row r="46" spans="1:24" ht="15.75" thickBot="1" x14ac:dyDescent="0.3">
      <c r="A46" s="1"/>
      <c r="B46" s="29"/>
      <c r="C46" s="30"/>
      <c r="D46" s="30"/>
      <c r="E46" s="30"/>
      <c r="F46" s="30"/>
      <c r="G46" s="30"/>
      <c r="H46" s="31" t="s">
        <v>25</v>
      </c>
      <c r="I46" s="32"/>
      <c r="J46" s="32"/>
      <c r="K46" s="33"/>
      <c r="L46" s="32"/>
      <c r="M46" s="33"/>
      <c r="N46" s="32"/>
      <c r="O46" s="33"/>
      <c r="P46" s="32"/>
      <c r="Q46" s="33"/>
      <c r="R46" s="32"/>
      <c r="S46" s="33"/>
      <c r="U46" s="10"/>
      <c r="V46" s="34"/>
      <c r="W46" s="12"/>
      <c r="X46" s="13"/>
    </row>
    <row r="47" spans="1:24" ht="15.75" thickBot="1" x14ac:dyDescent="0.3">
      <c r="A47" s="1">
        <v>3</v>
      </c>
      <c r="B47" s="1"/>
      <c r="C47" s="18">
        <v>85000</v>
      </c>
      <c r="D47" s="35">
        <v>98200</v>
      </c>
      <c r="E47" s="35">
        <f>+C47*3</f>
        <v>255000</v>
      </c>
      <c r="F47" s="35">
        <f>+D47*3</f>
        <v>294600</v>
      </c>
      <c r="G47" s="35"/>
      <c r="H47" s="36" t="s">
        <v>26</v>
      </c>
      <c r="I47" s="37"/>
      <c r="J47" s="9"/>
      <c r="K47" s="38"/>
      <c r="L47" s="9"/>
      <c r="M47" s="9"/>
      <c r="N47" s="9"/>
      <c r="O47" s="38"/>
      <c r="P47" s="9"/>
      <c r="Q47" s="38"/>
      <c r="R47" s="9"/>
      <c r="S47" s="38"/>
      <c r="U47" s="10"/>
      <c r="V47" s="34"/>
      <c r="W47" s="12"/>
      <c r="X47" s="13"/>
    </row>
    <row r="48" spans="1:24" ht="15.75" thickBot="1" x14ac:dyDescent="0.3">
      <c r="A48" s="1">
        <v>4</v>
      </c>
      <c r="B48" s="1"/>
      <c r="C48" s="18">
        <v>150000</v>
      </c>
      <c r="D48" s="30">
        <v>173000</v>
      </c>
      <c r="E48" s="30">
        <f>+C48*3</f>
        <v>450000</v>
      </c>
      <c r="F48" s="30">
        <f>+D48*3</f>
        <v>519000</v>
      </c>
      <c r="G48" s="30"/>
      <c r="H48" s="39" t="s">
        <v>27</v>
      </c>
      <c r="I48" s="32"/>
      <c r="J48" s="9"/>
      <c r="K48" s="38"/>
      <c r="L48" s="9"/>
      <c r="M48" s="9"/>
      <c r="N48" s="9"/>
      <c r="O48" s="38"/>
      <c r="P48" s="9"/>
      <c r="Q48" s="38"/>
      <c r="R48" s="9"/>
      <c r="S48" s="38"/>
      <c r="U48" s="10"/>
      <c r="V48" s="34"/>
      <c r="W48" s="12"/>
      <c r="X48" s="13"/>
    </row>
    <row r="49" spans="1:25" ht="15.75" thickBot="1" x14ac:dyDescent="0.3">
      <c r="A49" s="1"/>
      <c r="B49" s="29"/>
      <c r="C49" s="40">
        <f>+C17+C38+C41+C6+C47+C48</f>
        <v>5245000</v>
      </c>
      <c r="D49" s="40">
        <f>+D38+D41+D47+D48+D29</f>
        <v>9021004</v>
      </c>
      <c r="E49" s="40"/>
      <c r="F49" s="40"/>
      <c r="G49" s="40"/>
      <c r="H49" s="41" t="s">
        <v>28</v>
      </c>
      <c r="I49" s="42"/>
      <c r="J49" s="42"/>
      <c r="K49" s="38"/>
      <c r="L49" s="42"/>
      <c r="M49" s="38"/>
      <c r="N49" s="42"/>
      <c r="O49" s="38"/>
      <c r="P49" s="42"/>
      <c r="Q49" s="38"/>
      <c r="R49" s="42"/>
      <c r="S49" s="38"/>
      <c r="U49" s="10"/>
      <c r="V49" s="34"/>
      <c r="W49" s="34"/>
      <c r="X49" s="34"/>
    </row>
    <row r="50" spans="1:25" ht="15.75" thickBot="1" x14ac:dyDescent="0.3">
      <c r="A50" s="43"/>
      <c r="B50" s="44"/>
      <c r="C50" s="45"/>
      <c r="D50" s="45"/>
      <c r="E50" s="45"/>
      <c r="F50" s="45"/>
      <c r="G50" s="45"/>
      <c r="H50" s="4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U50" s="6"/>
      <c r="V50" s="6"/>
      <c r="W50" s="6"/>
      <c r="X50" s="6"/>
    </row>
    <row r="51" spans="1:25" ht="15.75" thickBot="1" x14ac:dyDescent="0.3">
      <c r="A51" s="1">
        <v>5</v>
      </c>
      <c r="B51" s="48" t="s">
        <v>29</v>
      </c>
      <c r="C51" s="49">
        <v>1</v>
      </c>
      <c r="D51" s="50">
        <v>20000</v>
      </c>
      <c r="E51" s="50">
        <f>C51*3</f>
        <v>3</v>
      </c>
      <c r="F51" s="50">
        <f>D51*3</f>
        <v>60000</v>
      </c>
      <c r="G51" s="50"/>
      <c r="H51" s="116" t="s">
        <v>30</v>
      </c>
      <c r="I51" s="38"/>
      <c r="J51" s="38"/>
      <c r="K51" s="38"/>
      <c r="L51" s="16"/>
      <c r="M51" s="38"/>
      <c r="N51" s="38"/>
      <c r="O51" s="38"/>
      <c r="P51" s="38"/>
      <c r="Q51" s="38"/>
      <c r="R51" s="38"/>
      <c r="S51" s="38"/>
      <c r="U51" s="51"/>
      <c r="V51" s="6"/>
      <c r="W51" s="12"/>
      <c r="X51" s="13"/>
    </row>
    <row r="52" spans="1:25" ht="15.75" thickBot="1" x14ac:dyDescent="0.3">
      <c r="A52" s="1">
        <v>5</v>
      </c>
      <c r="B52" s="48" t="s">
        <v>29</v>
      </c>
      <c r="C52" s="49">
        <v>20001</v>
      </c>
      <c r="D52" s="50">
        <v>50000</v>
      </c>
      <c r="E52" s="50">
        <f>C52*3-2</f>
        <v>60001</v>
      </c>
      <c r="F52" s="50">
        <f>D52*3</f>
        <v>150000</v>
      </c>
      <c r="G52" s="50"/>
      <c r="H52" s="117"/>
      <c r="I52" s="38"/>
      <c r="J52" s="38"/>
      <c r="K52" s="38"/>
      <c r="L52" s="16"/>
      <c r="M52" s="38"/>
      <c r="N52" s="38"/>
      <c r="O52" s="38"/>
      <c r="P52" s="38"/>
      <c r="Q52" s="38"/>
      <c r="R52" s="38"/>
      <c r="S52" s="38"/>
      <c r="U52" s="51"/>
      <c r="V52" s="6"/>
      <c r="W52" s="12"/>
      <c r="X52" s="13"/>
    </row>
    <row r="53" spans="1:25" ht="15.75" thickBot="1" x14ac:dyDescent="0.3">
      <c r="A53" s="1">
        <v>5</v>
      </c>
      <c r="B53" s="48" t="s">
        <v>29</v>
      </c>
      <c r="C53" s="49">
        <v>50001</v>
      </c>
      <c r="D53" s="50">
        <v>100000</v>
      </c>
      <c r="E53" s="50">
        <f>C53*3-2</f>
        <v>150001</v>
      </c>
      <c r="F53" s="50">
        <f>D53*3</f>
        <v>300000</v>
      </c>
      <c r="G53" s="50"/>
      <c r="H53" s="117"/>
      <c r="I53" s="38"/>
      <c r="J53" s="38"/>
      <c r="K53" s="38"/>
      <c r="L53" s="16"/>
      <c r="M53" s="38"/>
      <c r="N53" s="38"/>
      <c r="O53" s="38"/>
      <c r="P53" s="38"/>
      <c r="Q53" s="38"/>
      <c r="R53" s="38"/>
      <c r="S53" s="38"/>
      <c r="U53" s="51"/>
      <c r="V53" s="6"/>
      <c r="W53" s="12"/>
      <c r="X53" s="13"/>
    </row>
    <row r="54" spans="1:25" ht="15.75" thickBot="1" x14ac:dyDescent="0.3">
      <c r="A54" s="1">
        <v>5</v>
      </c>
      <c r="B54" s="48" t="s">
        <v>29</v>
      </c>
      <c r="C54" s="49">
        <v>100001</v>
      </c>
      <c r="D54" s="50">
        <v>200000</v>
      </c>
      <c r="E54" s="50">
        <f>C54*3-2</f>
        <v>300001</v>
      </c>
      <c r="F54" s="50">
        <f>D54*3</f>
        <v>600000</v>
      </c>
      <c r="G54" s="50"/>
      <c r="H54" s="117"/>
      <c r="I54" s="38"/>
      <c r="J54" s="38"/>
      <c r="K54" s="38"/>
      <c r="L54" s="16"/>
      <c r="M54" s="38"/>
      <c r="N54" s="38"/>
      <c r="O54" s="38"/>
      <c r="P54" s="38"/>
      <c r="Q54" s="38"/>
      <c r="R54" s="38"/>
      <c r="S54" s="38"/>
      <c r="U54" s="51"/>
      <c r="V54" s="6"/>
      <c r="W54" s="12"/>
      <c r="X54" s="13"/>
    </row>
    <row r="55" spans="1:25" ht="15.75" thickBot="1" x14ac:dyDescent="0.3">
      <c r="A55" s="1">
        <v>5</v>
      </c>
      <c r="B55" s="48" t="s">
        <v>29</v>
      </c>
      <c r="C55" s="49">
        <v>200001</v>
      </c>
      <c r="D55" s="50">
        <v>400000</v>
      </c>
      <c r="E55" s="50">
        <f>C55*3-2</f>
        <v>600001</v>
      </c>
      <c r="F55" s="50">
        <f>D55*3</f>
        <v>1200000</v>
      </c>
      <c r="G55" s="50"/>
      <c r="H55" s="117"/>
      <c r="I55" s="38"/>
      <c r="J55" s="38"/>
      <c r="K55" s="38"/>
      <c r="L55" s="16"/>
      <c r="M55" s="38"/>
      <c r="N55" s="38"/>
      <c r="O55" s="38"/>
      <c r="P55" s="38"/>
      <c r="Q55" s="38"/>
      <c r="R55" s="38"/>
      <c r="S55" s="38"/>
      <c r="U55" s="51"/>
      <c r="V55" s="6"/>
      <c r="W55" s="12"/>
      <c r="X55" s="13"/>
    </row>
    <row r="56" spans="1:25" ht="15.75" thickBot="1" x14ac:dyDescent="0.3">
      <c r="A56" s="1">
        <v>5</v>
      </c>
      <c r="B56" s="48" t="s">
        <v>29</v>
      </c>
      <c r="C56" s="52">
        <v>400001</v>
      </c>
      <c r="D56" s="50"/>
      <c r="E56" s="52">
        <v>1200001</v>
      </c>
      <c r="F56" s="50"/>
      <c r="G56" s="50"/>
      <c r="H56" s="118"/>
      <c r="I56" s="38"/>
      <c r="J56" s="38"/>
      <c r="K56" s="38"/>
      <c r="L56" s="16"/>
      <c r="M56" s="38"/>
      <c r="N56" s="38"/>
      <c r="O56" s="38"/>
      <c r="P56" s="38"/>
      <c r="Q56" s="38"/>
      <c r="R56" s="38"/>
      <c r="S56" s="38"/>
      <c r="U56" s="51"/>
      <c r="V56" s="6"/>
      <c r="W56" s="6"/>
      <c r="X56" s="6"/>
    </row>
    <row r="57" spans="1:25" ht="15.75" thickBot="1" x14ac:dyDescent="0.3">
      <c r="A57" s="43"/>
      <c r="B57" s="44"/>
      <c r="C57" s="53"/>
      <c r="D57" s="54"/>
      <c r="E57" s="54"/>
      <c r="F57" s="54"/>
      <c r="G57" s="54"/>
      <c r="H57" s="55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25" ht="105.75" thickBot="1" x14ac:dyDescent="0.3">
      <c r="A58" s="56">
        <v>6</v>
      </c>
      <c r="B58" s="57" t="s">
        <v>31</v>
      </c>
      <c r="C58" s="32"/>
      <c r="D58" s="50"/>
      <c r="E58" s="50"/>
      <c r="F58" s="50"/>
      <c r="G58" s="50"/>
      <c r="H58" s="58" t="s">
        <v>32</v>
      </c>
      <c r="I58" s="33"/>
      <c r="J58" s="33"/>
      <c r="K58" s="33"/>
      <c r="L58" s="33"/>
      <c r="M58" s="59"/>
      <c r="N58" s="33"/>
      <c r="O58" s="59"/>
      <c r="P58" s="33"/>
      <c r="Q58" s="59"/>
      <c r="R58" s="33"/>
      <c r="S58" s="59"/>
    </row>
    <row r="59" spans="1:25" s="66" customFormat="1" ht="15.75" thickBot="1" x14ac:dyDescent="0.3">
      <c r="A59" s="60"/>
      <c r="B59" s="61"/>
      <c r="C59" s="62"/>
      <c r="D59" s="63"/>
      <c r="E59" s="63"/>
      <c r="F59" s="63"/>
      <c r="G59" s="63"/>
      <c r="H59" s="64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25" s="66" customFormat="1" ht="15.75" thickBot="1" x14ac:dyDescent="0.3">
      <c r="A60" s="67"/>
      <c r="B60" s="67"/>
      <c r="C60" s="68"/>
      <c r="D60" s="69"/>
      <c r="E60" s="69"/>
      <c r="F60" s="69"/>
      <c r="G60" s="69"/>
      <c r="H60" s="70" t="s">
        <v>33</v>
      </c>
      <c r="I60" s="69"/>
      <c r="J60" s="69"/>
      <c r="K60" s="69"/>
      <c r="L60" s="69"/>
      <c r="M60" s="71"/>
      <c r="N60" s="69"/>
      <c r="O60" s="71"/>
      <c r="P60" s="69"/>
      <c r="Q60" s="69"/>
      <c r="R60" s="69"/>
      <c r="S60" s="69"/>
    </row>
    <row r="61" spans="1:25" s="66" customFormat="1" ht="60.75" thickBot="1" x14ac:dyDescent="0.3">
      <c r="A61" s="67">
        <v>6</v>
      </c>
      <c r="B61" s="67"/>
      <c r="C61" s="68">
        <v>1</v>
      </c>
      <c r="D61" s="72">
        <f>235000</f>
        <v>235000</v>
      </c>
      <c r="E61" s="72">
        <v>1</v>
      </c>
      <c r="F61" s="72">
        <f>+D61*3</f>
        <v>705000</v>
      </c>
      <c r="G61" s="72"/>
      <c r="H61" s="73" t="s">
        <v>34</v>
      </c>
      <c r="I61" s="72"/>
      <c r="J61" s="59"/>
      <c r="K61" s="74"/>
      <c r="L61" s="59"/>
      <c r="M61" s="75"/>
      <c r="N61" s="59"/>
      <c r="O61" s="74"/>
      <c r="P61" s="59"/>
      <c r="Q61" s="74"/>
      <c r="R61" s="59"/>
      <c r="S61" s="74"/>
      <c r="U61" s="76"/>
      <c r="V61" s="77"/>
      <c r="W61" s="78"/>
      <c r="X61" s="79"/>
      <c r="Y61" s="80"/>
    </row>
    <row r="62" spans="1:25" s="66" customFormat="1" ht="15.75" thickBot="1" x14ac:dyDescent="0.3">
      <c r="A62" s="67">
        <v>7</v>
      </c>
      <c r="B62" s="67"/>
      <c r="C62" s="68">
        <v>1</v>
      </c>
      <c r="D62" s="72">
        <f>235000</f>
        <v>235000</v>
      </c>
      <c r="E62" s="72">
        <v>1</v>
      </c>
      <c r="F62" s="72">
        <f>+D62*3</f>
        <v>705000</v>
      </c>
      <c r="G62" s="72"/>
      <c r="H62" s="73" t="s">
        <v>35</v>
      </c>
      <c r="I62" s="72"/>
      <c r="J62" s="74"/>
      <c r="K62" s="74"/>
      <c r="L62" s="74"/>
      <c r="M62" s="81"/>
      <c r="N62" s="74"/>
      <c r="O62" s="74"/>
      <c r="P62" s="74"/>
      <c r="Q62" s="74"/>
      <c r="R62" s="74"/>
      <c r="S62" s="74"/>
      <c r="U62" s="76"/>
      <c r="V62" s="77"/>
      <c r="W62" s="78"/>
      <c r="X62" s="79"/>
      <c r="Y62" s="80"/>
    </row>
    <row r="63" spans="1:25" ht="15.75" thickBot="1" x14ac:dyDescent="0.3">
      <c r="A63" s="1"/>
      <c r="B63" s="1"/>
      <c r="C63" s="17"/>
      <c r="D63" s="69"/>
      <c r="E63" s="69"/>
      <c r="F63" s="69"/>
      <c r="G63" s="69"/>
      <c r="H63" s="82" t="s">
        <v>36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U63" s="83"/>
      <c r="V63" s="6"/>
      <c r="W63" s="10"/>
      <c r="X63" s="13"/>
      <c r="Y63" s="6"/>
    </row>
    <row r="64" spans="1:25" ht="15.75" thickBot="1" x14ac:dyDescent="0.3">
      <c r="A64" s="1"/>
      <c r="B64" s="1"/>
      <c r="C64" s="17"/>
      <c r="D64" s="69"/>
      <c r="E64" s="69"/>
      <c r="F64" s="69"/>
      <c r="G64" s="69"/>
      <c r="H64" s="73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U64" s="6"/>
      <c r="V64" s="6"/>
      <c r="W64" s="6"/>
      <c r="X64" s="6"/>
      <c r="Y64" s="6"/>
    </row>
    <row r="65" spans="1:25" ht="15.75" thickBot="1" x14ac:dyDescent="0.3">
      <c r="A65" s="1"/>
      <c r="B65" s="1"/>
      <c r="C65" s="17"/>
      <c r="D65" s="84"/>
      <c r="E65" s="84"/>
      <c r="F65" s="84"/>
      <c r="G65" s="84"/>
      <c r="H65" s="84" t="s">
        <v>28</v>
      </c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U65" s="6"/>
      <c r="V65" s="6"/>
      <c r="W65" s="13"/>
      <c r="X65" s="13"/>
      <c r="Y65" s="6"/>
    </row>
    <row r="66" spans="1:25" ht="15.75" thickBot="1" x14ac:dyDescent="0.3">
      <c r="A66" s="1"/>
      <c r="B66" s="1"/>
      <c r="C66" s="17"/>
      <c r="D66" s="69"/>
      <c r="E66" s="69"/>
      <c r="F66" s="69"/>
      <c r="G66" s="69"/>
      <c r="H66" s="82" t="s">
        <v>37</v>
      </c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U66" s="6"/>
      <c r="V66" s="10"/>
      <c r="W66" s="10"/>
      <c r="X66" s="10"/>
      <c r="Y66" s="10"/>
    </row>
    <row r="67" spans="1:25" ht="15.75" thickBot="1" x14ac:dyDescent="0.3">
      <c r="A67" s="119" t="s">
        <v>38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1"/>
      <c r="U67" s="6"/>
      <c r="V67" s="6"/>
      <c r="W67" s="6"/>
      <c r="X67" s="6"/>
      <c r="Y67" s="10"/>
    </row>
    <row r="68" spans="1:25" ht="15.75" thickBot="1" x14ac:dyDescent="0.3">
      <c r="U68" s="6"/>
      <c r="V68" s="6"/>
      <c r="W68" s="6"/>
      <c r="X68" s="6"/>
      <c r="Y68" s="6"/>
    </row>
    <row r="69" spans="1:25" x14ac:dyDescent="0.25">
      <c r="A69" s="122" t="s">
        <v>39</v>
      </c>
      <c r="B69" s="86" t="s">
        <v>18</v>
      </c>
      <c r="C69" s="125" t="s">
        <v>40</v>
      </c>
      <c r="D69" s="126"/>
      <c r="M69" s="87"/>
      <c r="O69" s="87"/>
    </row>
    <row r="70" spans="1:25" x14ac:dyDescent="0.25">
      <c r="A70" s="123"/>
      <c r="B70" s="88" t="s">
        <v>23</v>
      </c>
      <c r="C70" s="127" t="s">
        <v>41</v>
      </c>
      <c r="D70" s="128"/>
    </row>
    <row r="71" spans="1:25" x14ac:dyDescent="0.25">
      <c r="A71" s="123"/>
      <c r="B71" s="88" t="s">
        <v>29</v>
      </c>
      <c r="C71" s="89" t="s">
        <v>42</v>
      </c>
      <c r="D71" s="90"/>
    </row>
    <row r="72" spans="1:25" ht="15.75" thickBot="1" x14ac:dyDescent="0.3">
      <c r="A72" s="124"/>
      <c r="B72" s="91"/>
      <c r="C72" s="129"/>
      <c r="D72" s="130"/>
    </row>
  </sheetData>
  <mergeCells count="102">
    <mergeCell ref="H51:H56"/>
    <mergeCell ref="A67:S67"/>
    <mergeCell ref="A69:A72"/>
    <mergeCell ref="C69:D69"/>
    <mergeCell ref="C70:D70"/>
    <mergeCell ref="C72:D72"/>
    <mergeCell ref="G37:G40"/>
    <mergeCell ref="A41:A44"/>
    <mergeCell ref="B41:B44"/>
    <mergeCell ref="C41:C44"/>
    <mergeCell ref="D41:D44"/>
    <mergeCell ref="E41:E44"/>
    <mergeCell ref="F41:F44"/>
    <mergeCell ref="G41:G44"/>
    <mergeCell ref="A37:A40"/>
    <mergeCell ref="B37:B40"/>
    <mergeCell ref="C37:C40"/>
    <mergeCell ref="D37:D40"/>
    <mergeCell ref="E37:E40"/>
    <mergeCell ref="F37:F40"/>
    <mergeCell ref="G29:G32"/>
    <mergeCell ref="A33:A36"/>
    <mergeCell ref="B33:B36"/>
    <mergeCell ref="C33:C36"/>
    <mergeCell ref="D33:D36"/>
    <mergeCell ref="E33:E36"/>
    <mergeCell ref="F33:F36"/>
    <mergeCell ref="G33:G36"/>
    <mergeCell ref="A29:A32"/>
    <mergeCell ref="B29:B32"/>
    <mergeCell ref="C29:C32"/>
    <mergeCell ref="D29:D32"/>
    <mergeCell ref="E29:E32"/>
    <mergeCell ref="F29:F32"/>
    <mergeCell ref="G21:G24"/>
    <mergeCell ref="A25:A28"/>
    <mergeCell ref="B25:B28"/>
    <mergeCell ref="C25:C28"/>
    <mergeCell ref="D25:D28"/>
    <mergeCell ref="E25:E28"/>
    <mergeCell ref="F25:F28"/>
    <mergeCell ref="G25:G28"/>
    <mergeCell ref="A21:A24"/>
    <mergeCell ref="B21:B24"/>
    <mergeCell ref="C21:C24"/>
    <mergeCell ref="D21:D24"/>
    <mergeCell ref="E21:E24"/>
    <mergeCell ref="F21:F24"/>
    <mergeCell ref="G13:G16"/>
    <mergeCell ref="A17:A20"/>
    <mergeCell ref="B17:B20"/>
    <mergeCell ref="C17:C20"/>
    <mergeCell ref="D17:D20"/>
    <mergeCell ref="E17:E20"/>
    <mergeCell ref="F17:F20"/>
    <mergeCell ref="G17:G20"/>
    <mergeCell ref="A13:A16"/>
    <mergeCell ref="B13:B16"/>
    <mergeCell ref="C13:C16"/>
    <mergeCell ref="D13:D16"/>
    <mergeCell ref="E13:E16"/>
    <mergeCell ref="F13:F16"/>
    <mergeCell ref="L3:L4"/>
    <mergeCell ref="M3:M4"/>
    <mergeCell ref="G5:G8"/>
    <mergeCell ref="A9:A12"/>
    <mergeCell ref="B9:B12"/>
    <mergeCell ref="C9:C12"/>
    <mergeCell ref="D9:D12"/>
    <mergeCell ref="E9:E12"/>
    <mergeCell ref="F9:F12"/>
    <mergeCell ref="G9:G12"/>
    <mergeCell ref="A5:A8"/>
    <mergeCell ref="B5:B8"/>
    <mergeCell ref="C5:C8"/>
    <mergeCell ref="D5:D8"/>
    <mergeCell ref="E5:E8"/>
    <mergeCell ref="F5:F8"/>
    <mergeCell ref="A3:A4"/>
    <mergeCell ref="B3:B4"/>
    <mergeCell ref="C3:C4"/>
    <mergeCell ref="D3:D4"/>
    <mergeCell ref="E3:E4"/>
    <mergeCell ref="F3:F4"/>
    <mergeCell ref="A1:S1"/>
    <mergeCell ref="C2:D2"/>
    <mergeCell ref="E2:F2"/>
    <mergeCell ref="I2:K2"/>
    <mergeCell ref="L2:M2"/>
    <mergeCell ref="N2:O2"/>
    <mergeCell ref="P2:Q2"/>
    <mergeCell ref="R2:S2"/>
    <mergeCell ref="N3:N4"/>
    <mergeCell ref="O3:O4"/>
    <mergeCell ref="P3:P4"/>
    <mergeCell ref="Q3:Q4"/>
    <mergeCell ref="R3:R4"/>
    <mergeCell ref="S3:S4"/>
    <mergeCell ref="G3:G4"/>
    <mergeCell ref="H3:H4"/>
    <mergeCell ref="J3:J4"/>
    <mergeCell ref="K3:K4"/>
  </mergeCells>
  <pageMargins left="0.25" right="0.25" top="0.75" bottom="0.75" header="0.3" footer="0.3"/>
  <pageSetup paperSize="17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CQ18079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Kelso, John S.</dc:creator>
  <cp:lastModifiedBy>Reid, Charmyne</cp:lastModifiedBy>
  <dcterms:created xsi:type="dcterms:W3CDTF">2017-10-12T12:53:56Z</dcterms:created>
  <dcterms:modified xsi:type="dcterms:W3CDTF">2017-12-14T20:26:09Z</dcterms:modified>
</cp:coreProperties>
</file>